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28455" windowHeight="12255"/>
  </bookViews>
  <sheets>
    <sheet name="1-DemonstReceita-21" sheetId="1" r:id="rId1"/>
  </sheets>
  <calcPr calcId="124519"/>
</workbook>
</file>

<file path=xl/calcChain.xml><?xml version="1.0" encoding="utf-8"?>
<calcChain xmlns="http://schemas.openxmlformats.org/spreadsheetml/2006/main">
  <c r="C11" i="1"/>
  <c r="C10" s="1"/>
  <c r="D11"/>
  <c r="D10" s="1"/>
  <c r="E11"/>
  <c r="E10" s="1"/>
  <c r="F11"/>
  <c r="G11"/>
  <c r="Q11" s="1"/>
  <c r="H11"/>
  <c r="H10" s="1"/>
  <c r="H8" s="1"/>
  <c r="I11"/>
  <c r="J11"/>
  <c r="J10" s="1"/>
  <c r="K11"/>
  <c r="K10" s="1"/>
  <c r="K8" s="1"/>
  <c r="L11"/>
  <c r="L10" s="1"/>
  <c r="L8" s="1"/>
  <c r="M11"/>
  <c r="M10" s="1"/>
  <c r="M8" s="1"/>
  <c r="N11"/>
  <c r="O11"/>
  <c r="O10" s="1"/>
  <c r="O8" s="1"/>
  <c r="P11"/>
  <c r="P10" s="1"/>
  <c r="P8" s="1"/>
  <c r="Q12"/>
  <c r="C13"/>
  <c r="D13"/>
  <c r="E13"/>
  <c r="F13"/>
  <c r="G13"/>
  <c r="Q13" s="1"/>
  <c r="H13"/>
  <c r="I13"/>
  <c r="J13"/>
  <c r="K13"/>
  <c r="L13"/>
  <c r="M13"/>
  <c r="N13"/>
  <c r="O13"/>
  <c r="P13"/>
  <c r="Q14"/>
  <c r="Q15"/>
  <c r="C16"/>
  <c r="D16"/>
  <c r="E16"/>
  <c r="Q16" s="1"/>
  <c r="F16"/>
  <c r="F10" s="1"/>
  <c r="G16"/>
  <c r="H16"/>
  <c r="I16"/>
  <c r="I10" s="1"/>
  <c r="J16"/>
  <c r="K16"/>
  <c r="L16"/>
  <c r="M16"/>
  <c r="N16"/>
  <c r="N10" s="1"/>
  <c r="O16"/>
  <c r="P16"/>
  <c r="Q17"/>
  <c r="C18"/>
  <c r="D18"/>
  <c r="E18"/>
  <c r="Q18" s="1"/>
  <c r="F18"/>
  <c r="G18"/>
  <c r="H18"/>
  <c r="I18"/>
  <c r="J18"/>
  <c r="K18"/>
  <c r="L18"/>
  <c r="M18"/>
  <c r="N18"/>
  <c r="O18"/>
  <c r="P18"/>
  <c r="Q19"/>
  <c r="Q20"/>
  <c r="C21"/>
  <c r="D21"/>
  <c r="E21"/>
  <c r="F21"/>
  <c r="G21"/>
  <c r="H21"/>
  <c r="I21"/>
  <c r="J21"/>
  <c r="K21"/>
  <c r="L21"/>
  <c r="M21"/>
  <c r="N21"/>
  <c r="O21"/>
  <c r="P21"/>
  <c r="Q21"/>
  <c r="Q22"/>
  <c r="Q23"/>
  <c r="Q24"/>
  <c r="P25"/>
  <c r="Q25" s="1"/>
  <c r="D26"/>
  <c r="E26"/>
  <c r="H26"/>
  <c r="L26"/>
  <c r="M26"/>
  <c r="P26"/>
  <c r="C27"/>
  <c r="C26" s="1"/>
  <c r="D27"/>
  <c r="E27"/>
  <c r="F27"/>
  <c r="F26" s="1"/>
  <c r="G27"/>
  <c r="G26" s="1"/>
  <c r="H27"/>
  <c r="I27"/>
  <c r="Q27" s="1"/>
  <c r="J27"/>
  <c r="J26" s="1"/>
  <c r="K27"/>
  <c r="K26" s="1"/>
  <c r="L27"/>
  <c r="M27"/>
  <c r="N27"/>
  <c r="N26" s="1"/>
  <c r="O27"/>
  <c r="O26" s="1"/>
  <c r="P27"/>
  <c r="Q28"/>
  <c r="C29"/>
  <c r="D29"/>
  <c r="E29"/>
  <c r="F29"/>
  <c r="Q29" s="1"/>
  <c r="G29"/>
  <c r="H29"/>
  <c r="I29"/>
  <c r="J29"/>
  <c r="K29"/>
  <c r="L29"/>
  <c r="M29"/>
  <c r="N29"/>
  <c r="O29"/>
  <c r="P29"/>
  <c r="Q30"/>
  <c r="C31"/>
  <c r="D31"/>
  <c r="E31"/>
  <c r="F31"/>
  <c r="G31"/>
  <c r="H31"/>
  <c r="I31"/>
  <c r="J31"/>
  <c r="K31"/>
  <c r="L31"/>
  <c r="M31"/>
  <c r="N31"/>
  <c r="O31"/>
  <c r="P31"/>
  <c r="Q31"/>
  <c r="Q32"/>
  <c r="Q33"/>
  <c r="E34"/>
  <c r="Q34"/>
  <c r="Q10" l="1"/>
  <c r="E8"/>
  <c r="Q26"/>
  <c r="F8"/>
  <c r="N8"/>
  <c r="J8"/>
  <c r="I26"/>
  <c r="I8" s="1"/>
  <c r="G10"/>
  <c r="G8" s="1"/>
  <c r="Q8" l="1"/>
</calcChain>
</file>

<file path=xl/comments1.xml><?xml version="1.0" encoding="utf-8"?>
<comments xmlns="http://schemas.openxmlformats.org/spreadsheetml/2006/main">
  <authors>
    <author>dalvanisef</author>
    <author>DPPE</author>
    <author>cmferreira</author>
    <author>isaiasjr</author>
    <author>ana.carolina</author>
    <author>edson.fernando</author>
  </authors>
  <commentList>
    <comment ref="A12" authorId="0">
      <text>
        <r>
          <rPr>
            <b/>
            <sz val="8"/>
            <color indexed="81"/>
            <rFont val="Tahoma"/>
            <family val="2"/>
          </rPr>
          <t>dalvanisef:</t>
        </r>
        <r>
          <rPr>
            <sz val="8"/>
            <color indexed="81"/>
            <rFont val="Tahoma"/>
            <family val="2"/>
          </rPr>
          <t xml:space="preserve">
411229901-411229998
</t>
        </r>
      </text>
    </comment>
    <comment ref="A14" authorId="0">
      <text>
        <r>
          <rPr>
            <b/>
            <sz val="8"/>
            <color indexed="81"/>
            <rFont val="Tahoma"/>
            <family val="2"/>
          </rPr>
          <t>dalvanisef:</t>
        </r>
        <r>
          <rPr>
            <sz val="8"/>
            <color indexed="81"/>
            <rFont val="Tahoma"/>
            <family val="2"/>
          </rPr>
          <t xml:space="preserve">
413110000</t>
        </r>
      </text>
    </comment>
    <comment ref="A15" authorId="1">
      <text>
        <r>
          <rPr>
            <b/>
            <sz val="9"/>
            <color indexed="81"/>
            <rFont val="Tahoma"/>
            <family val="2"/>
          </rPr>
          <t>DPPE:</t>
        </r>
        <r>
          <rPr>
            <sz val="9"/>
            <color indexed="81"/>
            <rFont val="Tahoma"/>
            <family val="2"/>
          </rPr>
          <t xml:space="preserve">
445110100</t>
        </r>
      </text>
    </comment>
    <comment ref="A17" authorId="0">
      <text>
        <r>
          <rPr>
            <b/>
            <sz val="8"/>
            <color indexed="81"/>
            <rFont val="Tahoma"/>
            <family val="2"/>
          </rPr>
          <t>dalvanisef:</t>
        </r>
        <r>
          <rPr>
            <sz val="8"/>
            <color indexed="81"/>
            <rFont val="Tahoma"/>
            <family val="2"/>
          </rPr>
          <t xml:space="preserve">
416001300</t>
        </r>
      </text>
    </comment>
    <comment ref="B20" authorId="2">
      <text>
        <r>
          <rPr>
            <b/>
            <sz val="8"/>
            <color indexed="81"/>
            <rFont val="Tahoma"/>
            <family val="2"/>
          </rPr>
          <t>cmferreira:</t>
        </r>
        <r>
          <rPr>
            <sz val="8"/>
            <color indexed="81"/>
            <rFont val="Tahoma"/>
            <family val="2"/>
          </rPr>
          <t xml:space="preserve">
417640000</t>
        </r>
      </text>
    </comment>
    <comment ref="B22" authorId="3">
      <text>
        <r>
          <rPr>
            <b/>
            <sz val="8"/>
            <color indexed="81"/>
            <rFont val="Tahoma"/>
            <family val="2"/>
          </rPr>
          <t>isaiasjr:</t>
        </r>
        <r>
          <rPr>
            <sz val="8"/>
            <color indexed="81"/>
            <rFont val="Tahoma"/>
            <family val="2"/>
          </rPr>
          <t xml:space="preserve">
419190000 </t>
        </r>
      </text>
    </comment>
    <comment ref="B23" authorId="0">
      <text>
        <r>
          <rPr>
            <b/>
            <sz val="8"/>
            <color indexed="81"/>
            <rFont val="Tahoma"/>
            <family val="2"/>
          </rPr>
          <t>dalvanisef:</t>
        </r>
        <r>
          <rPr>
            <sz val="8"/>
            <color indexed="81"/>
            <rFont val="Tahoma"/>
            <family val="2"/>
          </rPr>
          <t xml:space="preserve">
419200000 e 417229900/417000000
</t>
        </r>
      </text>
    </comment>
    <comment ref="B24" authorId="4">
      <text>
        <r>
          <rPr>
            <b/>
            <sz val="8"/>
            <color indexed="81"/>
            <rFont val="Tahoma"/>
            <family val="2"/>
          </rPr>
          <t>ana.carolina:</t>
        </r>
        <r>
          <rPr>
            <sz val="8"/>
            <color indexed="81"/>
            <rFont val="Tahoma"/>
            <family val="2"/>
          </rPr>
          <t xml:space="preserve">
499910400</t>
        </r>
      </text>
    </comment>
    <comment ref="B25" authorId="3">
      <text>
        <r>
          <rPr>
            <b/>
            <sz val="8"/>
            <color indexed="81"/>
            <rFont val="Tahoma"/>
            <family val="2"/>
          </rPr>
          <t>isaiasjr:</t>
        </r>
        <r>
          <rPr>
            <sz val="8"/>
            <color indexed="81"/>
            <rFont val="Tahoma"/>
            <family val="2"/>
          </rPr>
          <t xml:space="preserve">
419909900
47000000INTRAORÇAMENTÁRIA
</t>
        </r>
      </text>
    </comment>
    <comment ref="B32" authorId="1">
      <text>
        <r>
          <rPr>
            <b/>
            <sz val="9"/>
            <color indexed="81"/>
            <rFont val="Tahoma"/>
            <family val="2"/>
          </rPr>
          <t>DPPE:</t>
        </r>
        <r>
          <rPr>
            <sz val="9"/>
            <color indexed="81"/>
            <rFont val="Tahoma"/>
            <family val="2"/>
          </rPr>
          <t xml:space="preserve">
451120101</t>
        </r>
      </text>
    </comment>
    <comment ref="B33" authorId="5">
      <text>
        <r>
          <rPr>
            <b/>
            <sz val="8"/>
            <color indexed="81"/>
            <rFont val="Tahoma"/>
            <family val="2"/>
          </rPr>
          <t>edson.fernando:</t>
        </r>
        <r>
          <rPr>
            <sz val="8"/>
            <color indexed="81"/>
            <rFont val="Tahoma"/>
            <family val="2"/>
          </rPr>
          <t xml:space="preserve">
451120102</t>
        </r>
      </text>
    </comment>
    <comment ref="B34" authorId="4">
      <text>
        <r>
          <rPr>
            <b/>
            <sz val="8"/>
            <color indexed="81"/>
            <rFont val="Tahoma"/>
            <family val="2"/>
          </rPr>
          <t>ana.carolina:</t>
        </r>
        <r>
          <rPr>
            <sz val="8"/>
            <color indexed="81"/>
            <rFont val="Tahoma"/>
            <family val="2"/>
          </rPr>
          <t xml:space="preserve">
451120201</t>
        </r>
      </text>
    </comment>
  </commentList>
</comments>
</file>

<file path=xl/sharedStrings.xml><?xml version="1.0" encoding="utf-8"?>
<sst xmlns="http://schemas.openxmlformats.org/spreadsheetml/2006/main" count="47" uniqueCount="46">
  <si>
    <t>Nota Explicativa: Valor R$1.340.000,00 informado em outras receitas se refere a venda da operacionalização da folha da DPPE, lançado indevidamente em: Venda de produtos - receita da produção vegetal.</t>
  </si>
  <si>
    <t>REPASSE FINANCEIRO RECEBIDO</t>
  </si>
  <si>
    <t>DUODÉCIMO RECEBIDO</t>
  </si>
  <si>
    <t>COTA RECEBIDA (ADM. DIRETA)</t>
  </si>
  <si>
    <t>TANSFERÊNCIAS RECEBIDAS</t>
  </si>
  <si>
    <t>ALIENAÇÃO DE BENS MÓVEIS</t>
  </si>
  <si>
    <t>ALIENAÇÃO DE BENS</t>
  </si>
  <si>
    <t xml:space="preserve">   OUTRAS OPERAÇÕES DE CRÉDITO INTERNAS</t>
  </si>
  <si>
    <t>OPERAÇOES DE CRÉDITO</t>
  </si>
  <si>
    <t>RECEITA DE CAPITAL</t>
  </si>
  <si>
    <t>OUTRAS RECEITAS</t>
  </si>
  <si>
    <t>ONUS DE SUCUMBÊNCIA</t>
  </si>
  <si>
    <t>INDENIZAÇÕES E RESTITUIÇÕES</t>
  </si>
  <si>
    <t>OUTRAS MULTAS</t>
  </si>
  <si>
    <t>OUTRAS RECEITAS CORRENTES</t>
  </si>
  <si>
    <t>TRANSF. DE CONVÊNIOS</t>
  </si>
  <si>
    <t>TRANSF. INSTITUIÇÕES PRIVADAS</t>
  </si>
  <si>
    <t>TRANSFERÊNCIAS CORRENTES</t>
  </si>
  <si>
    <t>SERVIÇOS ADMINISTRATIVOS</t>
  </si>
  <si>
    <t>RECEITA DE SERVIÇOS</t>
  </si>
  <si>
    <t>REMUNERAÇÃO DE DEPÓSTIOS BANCÁRIOS</t>
  </si>
  <si>
    <t>ALUGUÉIS</t>
  </si>
  <si>
    <t>RECEITA PATRIMONIAL</t>
  </si>
  <si>
    <t xml:space="preserve">    TAXAS PELA PREST. DE SEVIÇOS</t>
  </si>
  <si>
    <t>RECEITA TRIBUTÁRIA</t>
  </si>
  <si>
    <t>RECEITA CORRENTE</t>
  </si>
  <si>
    <t>RECEITAS</t>
  </si>
  <si>
    <t>TOTAL</t>
  </si>
  <si>
    <t>DEZEMBRO</t>
  </si>
  <si>
    <t>NOVEMBRO</t>
  </si>
  <si>
    <t>OUTUBRO</t>
  </si>
  <si>
    <t>SETEMBRO</t>
  </si>
  <si>
    <t>AGOSTO</t>
  </si>
  <si>
    <t>JULHO</t>
  </si>
  <si>
    <t>JUNHO</t>
  </si>
  <si>
    <t>MAIO</t>
  </si>
  <si>
    <t>ABRIL</t>
  </si>
  <si>
    <t>MARÇO</t>
  </si>
  <si>
    <t>FEVEREIRO</t>
  </si>
  <si>
    <t>JANEIRO</t>
  </si>
  <si>
    <t>EXECUÇÃO</t>
  </si>
  <si>
    <t>MESES</t>
  </si>
  <si>
    <t>PREVISÃO ATUALIZADA</t>
  </si>
  <si>
    <t>PREVISÃO INICIAL</t>
  </si>
  <si>
    <t>QUADRO 1 - DEMONSTRATIVO DA RECEITA - 2021</t>
  </si>
  <si>
    <t>DEFENSORIA PÚBLICA DO ESTADO DE PERNAMBUCO</t>
  </si>
</sst>
</file>

<file path=xl/styles.xml><?xml version="1.0" encoding="utf-8"?>
<styleSheet xmlns="http://schemas.openxmlformats.org/spreadsheetml/2006/main">
  <numFmts count="2">
    <numFmt numFmtId="7" formatCode="&quot;R$&quot;\ #,##0.00;\-&quot;R$&quot;\ #,##0.00"/>
    <numFmt numFmtId="164" formatCode="_(* #,##0.00_);_(* \(#,##0.00\);_(* &quot;-&quot;??_);_(@_)"/>
  </numFmts>
  <fonts count="14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i/>
      <sz val="10"/>
      <color theme="1"/>
      <name val="Arial"/>
      <family val="2"/>
    </font>
    <font>
      <sz val="10"/>
      <name val="Arial"/>
    </font>
    <font>
      <b/>
      <sz val="10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b/>
      <sz val="10"/>
      <color indexed="48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6">
    <xf numFmtId="0" fontId="0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5" fillId="0" borderId="0"/>
    <xf numFmtId="7" fontId="2" fillId="0" borderId="0" applyFont="0" applyFill="0" applyBorder="0" applyAlignment="0" applyProtection="0"/>
    <xf numFmtId="0" fontId="1" fillId="0" borderId="0"/>
  </cellStyleXfs>
  <cellXfs count="91">
    <xf numFmtId="0" fontId="0" fillId="0" borderId="0" xfId="0"/>
    <xf numFmtId="4" fontId="0" fillId="0" borderId="0" xfId="0" applyNumberFormat="1"/>
    <xf numFmtId="0" fontId="3" fillId="0" borderId="0" xfId="0" applyFont="1"/>
    <xf numFmtId="10" fontId="3" fillId="0" borderId="0" xfId="2" applyNumberFormat="1" applyFont="1"/>
    <xf numFmtId="4" fontId="3" fillId="0" borderId="0" xfId="0" applyNumberFormat="1" applyFont="1"/>
    <xf numFmtId="0" fontId="4" fillId="0" borderId="0" xfId="0" applyFont="1" applyAlignment="1">
      <alignment horizontal="left"/>
    </xf>
    <xf numFmtId="4" fontId="0" fillId="0" borderId="1" xfId="1" applyNumberFormat="1" applyFont="1" applyBorder="1" applyAlignment="1">
      <alignment horizontal="center"/>
    </xf>
    <xf numFmtId="4" fontId="0" fillId="0" borderId="2" xfId="1" applyNumberFormat="1" applyFont="1" applyBorder="1" applyAlignment="1">
      <alignment horizontal="center"/>
    </xf>
    <xf numFmtId="4" fontId="0" fillId="0" borderId="3" xfId="1" applyNumberFormat="1" applyFont="1" applyBorder="1" applyAlignment="1">
      <alignment horizontal="center"/>
    </xf>
    <xf numFmtId="4" fontId="0" fillId="0" borderId="4" xfId="1" applyNumberFormat="1" applyFont="1" applyBorder="1" applyAlignment="1">
      <alignment horizontal="center"/>
    </xf>
    <xf numFmtId="0" fontId="5" fillId="0" borderId="3" xfId="3" applyBorder="1" applyAlignment="1">
      <alignment horizontal="left" indent="2"/>
    </xf>
    <xf numFmtId="0" fontId="5" fillId="0" borderId="5" xfId="3" applyBorder="1" applyAlignment="1">
      <alignment horizontal="left" indent="2"/>
    </xf>
    <xf numFmtId="0" fontId="0" fillId="0" borderId="3" xfId="0" applyBorder="1" applyAlignment="1">
      <alignment horizontal="left" indent="2"/>
    </xf>
    <xf numFmtId="0" fontId="0" fillId="0" borderId="4" xfId="0" applyBorder="1" applyAlignment="1">
      <alignment horizontal="left" indent="2"/>
    </xf>
    <xf numFmtId="4" fontId="2" fillId="0" borderId="6" xfId="1" applyNumberFormat="1" applyFont="1" applyFill="1" applyBorder="1"/>
    <xf numFmtId="4" fontId="0" fillId="0" borderId="7" xfId="1" applyNumberFormat="1" applyFont="1" applyFill="1" applyBorder="1" applyAlignment="1">
      <alignment horizontal="right"/>
    </xf>
    <xf numFmtId="4" fontId="0" fillId="0" borderId="0" xfId="1" applyNumberFormat="1" applyFont="1" applyFill="1" applyBorder="1" applyAlignment="1">
      <alignment horizontal="right"/>
    </xf>
    <xf numFmtId="4" fontId="0" fillId="0" borderId="8" xfId="1" applyNumberFormat="1" applyFont="1" applyFill="1" applyBorder="1" applyAlignment="1">
      <alignment horizontal="right"/>
    </xf>
    <xf numFmtId="0" fontId="0" fillId="0" borderId="0" xfId="0" applyBorder="1" applyAlignment="1">
      <alignment horizontal="left" indent="3"/>
    </xf>
    <xf numFmtId="0" fontId="0" fillId="0" borderId="8" xfId="0" applyFill="1" applyBorder="1"/>
    <xf numFmtId="164" fontId="0" fillId="0" borderId="0" xfId="1" applyFont="1"/>
    <xf numFmtId="4" fontId="2" fillId="0" borderId="6" xfId="1" applyNumberFormat="1" applyFont="1" applyBorder="1"/>
    <xf numFmtId="4" fontId="2" fillId="0" borderId="7" xfId="1" applyNumberFormat="1" applyFont="1" applyFill="1" applyBorder="1" applyAlignment="1">
      <alignment horizontal="right"/>
    </xf>
    <xf numFmtId="4" fontId="2" fillId="0" borderId="0" xfId="1" applyNumberFormat="1" applyFont="1" applyFill="1" applyBorder="1" applyAlignment="1">
      <alignment horizontal="right"/>
    </xf>
    <xf numFmtId="4" fontId="2" fillId="0" borderId="8" xfId="1" applyNumberFormat="1" applyFont="1" applyFill="1" applyBorder="1" applyAlignment="1">
      <alignment horizontal="right"/>
    </xf>
    <xf numFmtId="4" fontId="6" fillId="0" borderId="6" xfId="1" applyNumberFormat="1" applyFont="1" applyBorder="1"/>
    <xf numFmtId="4" fontId="6" fillId="0" borderId="7" xfId="1" applyNumberFormat="1" applyFont="1" applyBorder="1" applyAlignment="1">
      <alignment horizontal="right"/>
    </xf>
    <xf numFmtId="4" fontId="6" fillId="0" borderId="0" xfId="1" applyNumberFormat="1" applyFont="1" applyBorder="1" applyAlignment="1">
      <alignment horizontal="right"/>
    </xf>
    <xf numFmtId="4" fontId="6" fillId="0" borderId="8" xfId="1" applyNumberFormat="1" applyFont="1" applyBorder="1" applyAlignment="1">
      <alignment horizontal="right"/>
    </xf>
    <xf numFmtId="0" fontId="6" fillId="0" borderId="0" xfId="0" applyFont="1" applyBorder="1" applyAlignment="1">
      <alignment horizontal="left" indent="1"/>
    </xf>
    <xf numFmtId="4" fontId="2" fillId="0" borderId="7" xfId="1" applyNumberFormat="1" applyBorder="1" applyAlignment="1">
      <alignment horizontal="right"/>
    </xf>
    <xf numFmtId="4" fontId="2" fillId="0" borderId="0" xfId="1" applyNumberFormat="1" applyBorder="1" applyAlignment="1">
      <alignment horizontal="right"/>
    </xf>
    <xf numFmtId="4" fontId="2" fillId="0" borderId="8" xfId="1" applyNumberFormat="1" applyBorder="1" applyAlignment="1">
      <alignment horizontal="right"/>
    </xf>
    <xf numFmtId="0" fontId="2" fillId="0" borderId="0" xfId="0" applyFont="1" applyBorder="1" applyAlignment="1">
      <alignment horizontal="left" indent="3"/>
    </xf>
    <xf numFmtId="0" fontId="6" fillId="0" borderId="0" xfId="0" applyFont="1" applyBorder="1" applyAlignment="1">
      <alignment horizontal="left" indent="2"/>
    </xf>
    <xf numFmtId="0" fontId="2" fillId="0" borderId="0" xfId="0" applyFont="1" applyBorder="1" applyAlignment="1">
      <alignment horizontal="left" indent="2"/>
    </xf>
    <xf numFmtId="4" fontId="2" fillId="0" borderId="0" xfId="1" applyNumberFormat="1" applyFill="1" applyBorder="1" applyAlignment="1">
      <alignment horizontal="right"/>
    </xf>
    <xf numFmtId="164" fontId="2" fillId="0" borderId="0" xfId="1" applyBorder="1" applyAlignment="1">
      <alignment horizontal="right"/>
    </xf>
    <xf numFmtId="0" fontId="6" fillId="0" borderId="0" xfId="0" applyFont="1"/>
    <xf numFmtId="0" fontId="6" fillId="0" borderId="8" xfId="0" applyFont="1" applyFill="1" applyBorder="1"/>
    <xf numFmtId="164" fontId="6" fillId="0" borderId="0" xfId="1" applyFont="1" applyBorder="1" applyAlignment="1">
      <alignment horizontal="right"/>
    </xf>
    <xf numFmtId="4" fontId="2" fillId="0" borderId="7" xfId="1" applyNumberFormat="1" applyFill="1" applyBorder="1" applyAlignment="1">
      <alignment horizontal="right"/>
    </xf>
    <xf numFmtId="4" fontId="2" fillId="0" borderId="8" xfId="1" applyNumberFormat="1" applyFill="1" applyBorder="1" applyAlignment="1">
      <alignment horizontal="right"/>
    </xf>
    <xf numFmtId="0" fontId="0" fillId="0" borderId="0" xfId="0" applyBorder="1" applyAlignment="1">
      <alignment horizontal="left" indent="2"/>
    </xf>
    <xf numFmtId="0" fontId="0" fillId="0" borderId="8" xfId="0" applyBorder="1"/>
    <xf numFmtId="4" fontId="7" fillId="0" borderId="9" xfId="1" applyNumberFormat="1" applyFont="1" applyBorder="1"/>
    <xf numFmtId="4" fontId="7" fillId="0" borderId="7" xfId="1" applyNumberFormat="1" applyFont="1" applyBorder="1"/>
    <xf numFmtId="4" fontId="7" fillId="0" borderId="0" xfId="1" applyNumberFormat="1" applyFont="1" applyBorder="1"/>
    <xf numFmtId="4" fontId="7" fillId="0" borderId="8" xfId="1" applyNumberFormat="1" applyFont="1" applyBorder="1"/>
    <xf numFmtId="0" fontId="7" fillId="0" borderId="0" xfId="3" applyFont="1" applyBorder="1"/>
    <xf numFmtId="0" fontId="7" fillId="0" borderId="10" xfId="3" applyFont="1" applyBorder="1"/>
    <xf numFmtId="0" fontId="7" fillId="0" borderId="0" xfId="0" applyFont="1" applyBorder="1"/>
    <xf numFmtId="0" fontId="7" fillId="0" borderId="8" xfId="0" applyFont="1" applyBorder="1"/>
    <xf numFmtId="4" fontId="7" fillId="2" borderId="11" xfId="1" applyNumberFormat="1" applyFont="1" applyFill="1" applyBorder="1"/>
    <xf numFmtId="4" fontId="7" fillId="2" borderId="12" xfId="1" applyNumberFormat="1" applyFont="1" applyFill="1" applyBorder="1"/>
    <xf numFmtId="0" fontId="7" fillId="2" borderId="12" xfId="3" applyFont="1" applyFill="1" applyBorder="1"/>
    <xf numFmtId="0" fontId="7" fillId="2" borderId="13" xfId="3" applyFont="1" applyFill="1" applyBorder="1"/>
    <xf numFmtId="0" fontId="7" fillId="2" borderId="12" xfId="0" applyFont="1" applyFill="1" applyBorder="1"/>
    <xf numFmtId="0" fontId="7" fillId="2" borderId="14" xfId="0" applyFont="1" applyFill="1" applyBorder="1"/>
    <xf numFmtId="0" fontId="8" fillId="3" borderId="15" xfId="0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 vertical="center"/>
    </xf>
    <xf numFmtId="0" fontId="8" fillId="3" borderId="16" xfId="0" applyFont="1" applyFill="1" applyBorder="1" applyAlignment="1">
      <alignment horizontal="center" vertical="center"/>
    </xf>
    <xf numFmtId="0" fontId="8" fillId="3" borderId="17" xfId="3" applyFont="1" applyFill="1" applyBorder="1" applyAlignment="1">
      <alignment horizontal="center" vertical="center" wrapText="1"/>
    </xf>
    <xf numFmtId="0" fontId="8" fillId="3" borderId="18" xfId="3" applyFont="1" applyFill="1" applyBorder="1" applyAlignment="1">
      <alignment horizontal="center" vertical="center" wrapText="1"/>
    </xf>
    <xf numFmtId="0" fontId="8" fillId="3" borderId="19" xfId="3" applyFont="1" applyFill="1" applyBorder="1" applyAlignment="1">
      <alignment horizontal="center" vertical="center" wrapText="1"/>
    </xf>
    <xf numFmtId="0" fontId="8" fillId="3" borderId="16" xfId="3" applyFont="1" applyFill="1" applyBorder="1" applyAlignment="1">
      <alignment horizontal="center" vertical="center" wrapText="1"/>
    </xf>
    <xf numFmtId="0" fontId="8" fillId="3" borderId="20" xfId="0" applyFont="1" applyFill="1" applyBorder="1" applyAlignment="1">
      <alignment horizontal="center"/>
    </xf>
    <xf numFmtId="0" fontId="8" fillId="3" borderId="21" xfId="0" applyFont="1" applyFill="1" applyBorder="1" applyAlignment="1">
      <alignment horizontal="center"/>
    </xf>
    <xf numFmtId="0" fontId="8" fillId="3" borderId="22" xfId="0" applyFont="1" applyFill="1" applyBorder="1" applyAlignment="1">
      <alignment horizontal="center"/>
    </xf>
    <xf numFmtId="0" fontId="8" fillId="3" borderId="23" xfId="3" applyFont="1" applyFill="1" applyBorder="1" applyAlignment="1">
      <alignment horizontal="center" vertical="center" wrapText="1"/>
    </xf>
    <xf numFmtId="0" fontId="8" fillId="3" borderId="10" xfId="3" applyFont="1" applyFill="1" applyBorder="1" applyAlignment="1">
      <alignment horizontal="center" vertical="center" wrapText="1"/>
    </xf>
    <xf numFmtId="0" fontId="8" fillId="3" borderId="0" xfId="3" applyFont="1" applyFill="1" applyBorder="1" applyAlignment="1">
      <alignment horizontal="center" vertical="center" wrapText="1"/>
    </xf>
    <xf numFmtId="0" fontId="8" fillId="3" borderId="8" xfId="3" applyFont="1" applyFill="1" applyBorder="1" applyAlignment="1">
      <alignment horizontal="center" vertical="center" wrapText="1"/>
    </xf>
    <xf numFmtId="0" fontId="8" fillId="3" borderId="24" xfId="0" applyFont="1" applyFill="1" applyBorder="1" applyAlignment="1">
      <alignment horizontal="center"/>
    </xf>
    <xf numFmtId="0" fontId="8" fillId="3" borderId="25" xfId="0" applyFont="1" applyFill="1" applyBorder="1" applyAlignment="1">
      <alignment horizontal="center"/>
    </xf>
    <xf numFmtId="0" fontId="8" fillId="3" borderId="26" xfId="0" applyFont="1" applyFill="1" applyBorder="1" applyAlignment="1">
      <alignment horizontal="center"/>
    </xf>
    <xf numFmtId="0" fontId="8" fillId="3" borderId="24" xfId="3" applyFont="1" applyFill="1" applyBorder="1" applyAlignment="1">
      <alignment horizontal="center" vertical="center" wrapText="1"/>
    </xf>
    <xf numFmtId="0" fontId="8" fillId="3" borderId="27" xfId="3" applyFont="1" applyFill="1" applyBorder="1" applyAlignment="1">
      <alignment horizontal="center" vertical="center" wrapText="1"/>
    </xf>
    <xf numFmtId="0" fontId="8" fillId="3" borderId="25" xfId="3" applyFont="1" applyFill="1" applyBorder="1" applyAlignment="1">
      <alignment horizontal="center" vertical="center" wrapText="1"/>
    </xf>
    <xf numFmtId="0" fontId="8" fillId="3" borderId="26" xfId="3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4" fontId="0" fillId="0" borderId="0" xfId="0" applyNumberFormat="1" applyAlignment="1">
      <alignment horizontal="center"/>
    </xf>
    <xf numFmtId="164" fontId="0" fillId="0" borderId="0" xfId="1" applyFont="1" applyAlignment="1">
      <alignment horizontal="center"/>
    </xf>
    <xf numFmtId="0" fontId="9" fillId="0" borderId="0" xfId="0" applyFont="1" applyBorder="1"/>
    <xf numFmtId="0" fontId="9" fillId="0" borderId="3" xfId="0" applyFont="1" applyBorder="1"/>
    <xf numFmtId="0" fontId="0" fillId="0" borderId="3" xfId="0" applyBorder="1"/>
    <xf numFmtId="0" fontId="9" fillId="0" borderId="0" xfId="0" applyFont="1"/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6" fillId="0" borderId="0" xfId="0" applyFont="1" applyFill="1" applyAlignment="1">
      <alignment vertical="center"/>
    </xf>
  </cellXfs>
  <cellStyles count="6">
    <cellStyle name="Moeda 2" xfId="4"/>
    <cellStyle name="Normal" xfId="0" builtinId="0"/>
    <cellStyle name="Normal 2" xfId="5"/>
    <cellStyle name="Normal 3" xfId="3"/>
    <cellStyle name="Porcentagem" xfId="2" builtinId="5"/>
    <cellStyle name="Separador de milhares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37"/>
  <sheetViews>
    <sheetView showGridLines="0" tabSelected="1" workbookViewId="0">
      <selection activeCell="D26" sqref="D26"/>
    </sheetView>
  </sheetViews>
  <sheetFormatPr defaultRowHeight="12.75"/>
  <cols>
    <col min="1" max="1" width="1.85546875" customWidth="1"/>
    <col min="2" max="2" width="55.42578125" customWidth="1"/>
    <col min="3" max="3" width="15.7109375" bestFit="1" customWidth="1"/>
    <col min="4" max="4" width="20.42578125" bestFit="1" customWidth="1"/>
    <col min="5" max="5" width="18.7109375" bestFit="1" customWidth="1"/>
    <col min="6" max="6" width="17.7109375" bestFit="1" customWidth="1"/>
    <col min="7" max="7" width="16.140625" customWidth="1"/>
    <col min="8" max="8" width="15.42578125" customWidth="1"/>
    <col min="9" max="9" width="17" customWidth="1"/>
    <col min="10" max="11" width="15.7109375" customWidth="1"/>
    <col min="12" max="12" width="16.140625" customWidth="1"/>
    <col min="13" max="13" width="15.7109375" customWidth="1"/>
    <col min="14" max="14" width="16.140625" customWidth="1"/>
    <col min="15" max="15" width="15.42578125" customWidth="1"/>
    <col min="16" max="16" width="15.7109375" customWidth="1"/>
    <col min="17" max="17" width="17.140625" customWidth="1"/>
    <col min="18" max="18" width="11.28515625" bestFit="1" customWidth="1"/>
  </cols>
  <sheetData>
    <row r="1" spans="1:17">
      <c r="A1" s="38" t="s">
        <v>45</v>
      </c>
    </row>
    <row r="2" spans="1:17">
      <c r="A2" s="90" t="s">
        <v>44</v>
      </c>
      <c r="E2" s="89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</row>
    <row r="3" spans="1:17">
      <c r="B3" s="87"/>
      <c r="C3" s="87"/>
      <c r="D3" s="87"/>
      <c r="E3" s="81"/>
      <c r="F3" s="81"/>
      <c r="G3" s="80"/>
      <c r="H3" s="80"/>
      <c r="I3" s="80"/>
      <c r="J3" s="80"/>
      <c r="K3" s="80"/>
      <c r="L3" s="80"/>
      <c r="M3" s="82"/>
      <c r="N3" s="82"/>
      <c r="O3" s="80"/>
      <c r="P3" s="81"/>
      <c r="Q3" s="80"/>
    </row>
    <row r="4" spans="1:17" ht="13.5" thickBot="1">
      <c r="A4" s="86"/>
      <c r="B4" s="85"/>
      <c r="C4" s="84"/>
      <c r="D4" s="84"/>
      <c r="E4" s="80"/>
      <c r="F4" s="80"/>
      <c r="G4" s="80"/>
      <c r="H4" s="80"/>
      <c r="I4" s="83"/>
      <c r="J4" s="80"/>
      <c r="K4" s="80"/>
      <c r="L4" s="82"/>
      <c r="M4" s="80"/>
      <c r="N4" s="80"/>
      <c r="O4" s="82"/>
      <c r="P4" s="81"/>
      <c r="Q4" s="80"/>
    </row>
    <row r="5" spans="1:17" ht="13.5" customHeight="1" thickBot="1">
      <c r="A5" s="79" t="s">
        <v>26</v>
      </c>
      <c r="B5" s="78"/>
      <c r="C5" s="77" t="s">
        <v>43</v>
      </c>
      <c r="D5" s="76" t="s">
        <v>42</v>
      </c>
      <c r="E5" s="75" t="s">
        <v>41</v>
      </c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3"/>
    </row>
    <row r="6" spans="1:17">
      <c r="A6" s="72"/>
      <c r="B6" s="71"/>
      <c r="C6" s="70"/>
      <c r="D6" s="69"/>
      <c r="E6" s="68" t="s">
        <v>40</v>
      </c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6"/>
    </row>
    <row r="7" spans="1:17">
      <c r="A7" s="65"/>
      <c r="B7" s="64"/>
      <c r="C7" s="63"/>
      <c r="D7" s="62"/>
      <c r="E7" s="61" t="s">
        <v>39</v>
      </c>
      <c r="F7" s="60" t="s">
        <v>38</v>
      </c>
      <c r="G7" s="60" t="s">
        <v>37</v>
      </c>
      <c r="H7" s="60" t="s">
        <v>36</v>
      </c>
      <c r="I7" s="60" t="s">
        <v>35</v>
      </c>
      <c r="J7" s="60" t="s">
        <v>34</v>
      </c>
      <c r="K7" s="60" t="s">
        <v>33</v>
      </c>
      <c r="L7" s="60" t="s">
        <v>32</v>
      </c>
      <c r="M7" s="60" t="s">
        <v>31</v>
      </c>
      <c r="N7" s="60" t="s">
        <v>30</v>
      </c>
      <c r="O7" s="60" t="s">
        <v>29</v>
      </c>
      <c r="P7" s="60" t="s">
        <v>28</v>
      </c>
      <c r="Q7" s="59" t="s">
        <v>27</v>
      </c>
    </row>
    <row r="8" spans="1:17" ht="15">
      <c r="A8" s="58"/>
      <c r="B8" s="57" t="s">
        <v>26</v>
      </c>
      <c r="C8" s="56"/>
      <c r="D8" s="55"/>
      <c r="E8" s="54">
        <f>E10+E26+E29+E31</f>
        <v>28706608.299999997</v>
      </c>
      <c r="F8" s="54">
        <f>F10+F26+F29+F31</f>
        <v>16681734.82</v>
      </c>
      <c r="G8" s="54">
        <f>G10+G26+G29+G31</f>
        <v>16679122.510000002</v>
      </c>
      <c r="H8" s="54">
        <f>H10+H26+H29+H31</f>
        <v>16715011.23</v>
      </c>
      <c r="I8" s="54">
        <f>I10+I26+I29+I31</f>
        <v>16709290.359999999</v>
      </c>
      <c r="J8" s="54">
        <f>J10+J26+J29+J31</f>
        <v>16721484.539999999</v>
      </c>
      <c r="K8" s="54">
        <f>K10+K26+K29+K31</f>
        <v>17068463.530000001</v>
      </c>
      <c r="L8" s="54">
        <f>L10+L26+L29+L31</f>
        <v>16723235.369999999</v>
      </c>
      <c r="M8" s="54">
        <f>M10+M26+M29+M31</f>
        <v>16727268.140000001</v>
      </c>
      <c r="N8" s="54">
        <f>N10+N26+N29+N31</f>
        <v>20506066.59</v>
      </c>
      <c r="O8" s="54">
        <f>O10+O26+O29+O31</f>
        <v>21905407.739999998</v>
      </c>
      <c r="P8" s="54">
        <f>P10+P26+P29+P31</f>
        <v>76281698.329999998</v>
      </c>
      <c r="Q8" s="53">
        <f>SUM(E8:P8)</f>
        <v>281425391.46000004</v>
      </c>
    </row>
    <row r="9" spans="1:17" ht="11.25" customHeight="1">
      <c r="A9" s="52"/>
      <c r="B9" s="51"/>
      <c r="C9" s="50"/>
      <c r="D9" s="49"/>
      <c r="E9" s="48"/>
      <c r="F9" s="47"/>
      <c r="G9" s="47"/>
      <c r="H9" s="47"/>
      <c r="I9" s="47"/>
      <c r="J9" s="47"/>
      <c r="K9" s="47"/>
      <c r="L9" s="47"/>
      <c r="M9" s="47"/>
      <c r="N9" s="47"/>
      <c r="O9" s="47"/>
      <c r="P9" s="46"/>
      <c r="Q9" s="45"/>
    </row>
    <row r="10" spans="1:17" ht="17.25" customHeight="1">
      <c r="A10" s="44"/>
      <c r="B10" s="29" t="s">
        <v>25</v>
      </c>
      <c r="C10" s="28">
        <f>C11+C13+C16+C21+C18</f>
        <v>400000</v>
      </c>
      <c r="D10" s="28">
        <f>D11+D13+D16+D21+D18</f>
        <v>400000</v>
      </c>
      <c r="E10" s="28">
        <f>E11+E13+E16+E21+E18</f>
        <v>17629.23</v>
      </c>
      <c r="F10" s="27">
        <f>F11+F13+F16+F21+F18</f>
        <v>22772.81</v>
      </c>
      <c r="G10" s="27">
        <f>G11+G13+G16+G21+G18</f>
        <v>15422.46</v>
      </c>
      <c r="H10" s="27">
        <f>H11+H13+H16+H21+H18</f>
        <v>26986.75</v>
      </c>
      <c r="I10" s="27">
        <f>I11+I13+I16+I21+I18</f>
        <v>40002.44</v>
      </c>
      <c r="J10" s="27">
        <f>J11+J13+J16+J21+J18</f>
        <v>43573.26</v>
      </c>
      <c r="K10" s="40">
        <f>K11+K13+K16+K21+K18</f>
        <v>389672.52</v>
      </c>
      <c r="L10" s="27">
        <f>L11+L13+L16+L21+L18</f>
        <v>39657.18</v>
      </c>
      <c r="M10" s="27">
        <f>M11+M13+M16+M21+M18</f>
        <v>46994.89</v>
      </c>
      <c r="N10" s="27">
        <f>N11+N13+N16+N21+N18</f>
        <v>59380.55</v>
      </c>
      <c r="O10" s="27">
        <f>O11+O13+O16+O21+O18</f>
        <v>1425892.18</v>
      </c>
      <c r="P10" s="26">
        <f>P11+P13+P16+P21+P18</f>
        <v>423272.52999999997</v>
      </c>
      <c r="Q10" s="25">
        <f>SUM(E10:P10)</f>
        <v>2551256.7999999998</v>
      </c>
    </row>
    <row r="11" spans="1:17" ht="17.25" customHeight="1">
      <c r="A11" s="44"/>
      <c r="B11" s="34" t="s">
        <v>24</v>
      </c>
      <c r="C11" s="28">
        <f>C12</f>
        <v>0</v>
      </c>
      <c r="D11" s="28">
        <f>D12</f>
        <v>0</v>
      </c>
      <c r="E11" s="28">
        <f>E12</f>
        <v>0</v>
      </c>
      <c r="F11" s="27">
        <f>F12</f>
        <v>0</v>
      </c>
      <c r="G11" s="27">
        <f>G12</f>
        <v>0</v>
      </c>
      <c r="H11" s="27">
        <f>H12</f>
        <v>0</v>
      </c>
      <c r="I11" s="27">
        <f>I12</f>
        <v>0</v>
      </c>
      <c r="J11" s="27">
        <f>J12</f>
        <v>0</v>
      </c>
      <c r="K11" s="27">
        <f>K12</f>
        <v>0</v>
      </c>
      <c r="L11" s="27">
        <f>L12</f>
        <v>0</v>
      </c>
      <c r="M11" s="27">
        <f>M12</f>
        <v>0</v>
      </c>
      <c r="N11" s="27">
        <f>N12</f>
        <v>0</v>
      </c>
      <c r="O11" s="27">
        <f>O12</f>
        <v>0</v>
      </c>
      <c r="P11" s="26">
        <f>P12</f>
        <v>0</v>
      </c>
      <c r="Q11" s="25">
        <f>SUM(E11:P11)</f>
        <v>0</v>
      </c>
    </row>
    <row r="12" spans="1:17">
      <c r="A12" s="44"/>
      <c r="B12" s="43" t="s">
        <v>23</v>
      </c>
      <c r="C12" s="32">
        <v>0</v>
      </c>
      <c r="D12" s="32">
        <v>0</v>
      </c>
      <c r="E12" s="32">
        <v>0</v>
      </c>
      <c r="F12" s="31">
        <v>0</v>
      </c>
      <c r="G12" s="31">
        <v>0</v>
      </c>
      <c r="H12" s="31">
        <v>0</v>
      </c>
      <c r="I12" s="31">
        <v>0</v>
      </c>
      <c r="J12" s="31">
        <v>0</v>
      </c>
      <c r="K12" s="31">
        <v>0</v>
      </c>
      <c r="L12" s="31">
        <v>0</v>
      </c>
      <c r="M12" s="31">
        <v>0</v>
      </c>
      <c r="N12" s="31">
        <v>0</v>
      </c>
      <c r="O12" s="31">
        <v>0</v>
      </c>
      <c r="P12" s="30">
        <v>0</v>
      </c>
      <c r="Q12" s="21">
        <f>SUM(E12:P12)</f>
        <v>0</v>
      </c>
    </row>
    <row r="13" spans="1:17" ht="17.25" customHeight="1">
      <c r="A13" s="19"/>
      <c r="B13" s="34" t="s">
        <v>22</v>
      </c>
      <c r="C13" s="28">
        <f>C14+C15</f>
        <v>10000</v>
      </c>
      <c r="D13" s="28">
        <f>D14+D15</f>
        <v>10000</v>
      </c>
      <c r="E13" s="28">
        <f>E14+E15</f>
        <v>2572.77</v>
      </c>
      <c r="F13" s="27">
        <f>F14+F15</f>
        <v>1904.74</v>
      </c>
      <c r="G13" s="27">
        <f>G14+G15</f>
        <v>6353.06</v>
      </c>
      <c r="H13" s="27">
        <f>H14+H15</f>
        <v>6952.84</v>
      </c>
      <c r="I13" s="27">
        <f>I14+I15</f>
        <v>10949.2</v>
      </c>
      <c r="J13" s="27">
        <f>J14+J15</f>
        <v>2830.27</v>
      </c>
      <c r="K13" s="27">
        <f>K14+K15</f>
        <v>39231.99</v>
      </c>
      <c r="L13" s="27">
        <f>L14+L15</f>
        <v>22116.84</v>
      </c>
      <c r="M13" s="27">
        <f>M14+M15</f>
        <v>29284.03</v>
      </c>
      <c r="N13" s="27">
        <f>N14+N15</f>
        <v>39233.42</v>
      </c>
      <c r="O13" s="27">
        <f>O14+O15</f>
        <v>64656.72</v>
      </c>
      <c r="P13" s="26">
        <f>P14+P15</f>
        <v>55894.32</v>
      </c>
      <c r="Q13" s="25">
        <f>SUM(E13:P13)</f>
        <v>281980.19999999995</v>
      </c>
    </row>
    <row r="14" spans="1:17">
      <c r="A14" s="19"/>
      <c r="B14" s="18" t="s">
        <v>21</v>
      </c>
      <c r="C14" s="32"/>
      <c r="D14" s="32"/>
      <c r="E14" s="32">
        <v>0</v>
      </c>
      <c r="F14" s="31">
        <v>0</v>
      </c>
      <c r="G14" s="31">
        <v>0</v>
      </c>
      <c r="H14" s="31">
        <v>0</v>
      </c>
      <c r="I14" s="31">
        <v>0</v>
      </c>
      <c r="J14" s="31">
        <v>0</v>
      </c>
      <c r="K14" s="31">
        <v>0</v>
      </c>
      <c r="L14" s="31">
        <v>0</v>
      </c>
      <c r="M14" s="31">
        <v>0</v>
      </c>
      <c r="N14" s="31">
        <v>0</v>
      </c>
      <c r="O14" s="31">
        <v>0</v>
      </c>
      <c r="P14" s="30">
        <v>0</v>
      </c>
      <c r="Q14" s="21">
        <f>SUM(E14:P14)</f>
        <v>0</v>
      </c>
    </row>
    <row r="15" spans="1:17">
      <c r="A15" s="19"/>
      <c r="B15" s="18" t="s">
        <v>20</v>
      </c>
      <c r="C15" s="42">
        <v>10000</v>
      </c>
      <c r="D15" s="42">
        <v>10000</v>
      </c>
      <c r="E15" s="42">
        <v>2572.77</v>
      </c>
      <c r="F15" s="31">
        <v>1904.74</v>
      </c>
      <c r="G15" s="31">
        <v>6353.06</v>
      </c>
      <c r="H15" s="31">
        <v>6952.84</v>
      </c>
      <c r="I15" s="31">
        <v>10949.2</v>
      </c>
      <c r="J15" s="31">
        <v>2830.27</v>
      </c>
      <c r="K15" s="31">
        <v>39231.99</v>
      </c>
      <c r="L15" s="31">
        <v>22116.84</v>
      </c>
      <c r="M15" s="36">
        <v>29284.03</v>
      </c>
      <c r="N15" s="36">
        <v>39233.42</v>
      </c>
      <c r="O15" s="36">
        <v>64656.72</v>
      </c>
      <c r="P15" s="41">
        <v>55894.32</v>
      </c>
      <c r="Q15" s="14">
        <f>SUM(E15:P15)</f>
        <v>281980.19999999995</v>
      </c>
    </row>
    <row r="16" spans="1:17" ht="17.25" customHeight="1">
      <c r="A16" s="19"/>
      <c r="B16" s="34" t="s">
        <v>19</v>
      </c>
      <c r="C16" s="28">
        <f>C17</f>
        <v>0</v>
      </c>
      <c r="D16" s="28">
        <f>D17</f>
        <v>0</v>
      </c>
      <c r="E16" s="28">
        <f>E17</f>
        <v>0</v>
      </c>
      <c r="F16" s="27">
        <f>F17</f>
        <v>0</v>
      </c>
      <c r="G16" s="27">
        <f>G17</f>
        <v>0</v>
      </c>
      <c r="H16" s="27">
        <f>H17</f>
        <v>0</v>
      </c>
      <c r="I16" s="27">
        <f>I17</f>
        <v>0</v>
      </c>
      <c r="J16" s="27">
        <f>J17</f>
        <v>0</v>
      </c>
      <c r="K16" s="40">
        <f>K17</f>
        <v>0</v>
      </c>
      <c r="L16" s="27">
        <f>L17</f>
        <v>0</v>
      </c>
      <c r="M16" s="27">
        <f>M17</f>
        <v>0</v>
      </c>
      <c r="N16" s="27">
        <f>N17</f>
        <v>0</v>
      </c>
      <c r="O16" s="27">
        <f>O17</f>
        <v>0</v>
      </c>
      <c r="P16" s="26">
        <f>P17</f>
        <v>0</v>
      </c>
      <c r="Q16" s="25">
        <f>SUM(E16:P16)</f>
        <v>0</v>
      </c>
    </row>
    <row r="17" spans="1:18">
      <c r="A17" s="19"/>
      <c r="B17" s="18" t="s">
        <v>18</v>
      </c>
      <c r="C17" s="32"/>
      <c r="D17" s="32"/>
      <c r="E17" s="32"/>
      <c r="F17" s="31">
        <v>0</v>
      </c>
      <c r="G17" s="31">
        <v>0</v>
      </c>
      <c r="H17" s="31"/>
      <c r="I17" s="31"/>
      <c r="J17" s="31"/>
      <c r="K17" s="37"/>
      <c r="L17" s="31"/>
      <c r="M17" s="31"/>
      <c r="N17" s="31"/>
      <c r="O17" s="31"/>
      <c r="P17" s="30"/>
      <c r="Q17" s="21">
        <f>SUM(E17:P17)</f>
        <v>0</v>
      </c>
    </row>
    <row r="18" spans="1:18" s="38" customFormat="1">
      <c r="A18" s="39"/>
      <c r="B18" s="34" t="s">
        <v>17</v>
      </c>
      <c r="C18" s="28">
        <f>SUM(C19:C20)</f>
        <v>0</v>
      </c>
      <c r="D18" s="28">
        <f>SUM(D19:D20)</f>
        <v>0</v>
      </c>
      <c r="E18" s="28">
        <f>SUM(E19:E20)</f>
        <v>0</v>
      </c>
      <c r="F18" s="27">
        <f>SUM(F19:F20)</f>
        <v>0</v>
      </c>
      <c r="G18" s="27">
        <f>SUM(G19:G20)</f>
        <v>0</v>
      </c>
      <c r="H18" s="27">
        <f>SUM(H19:H20)</f>
        <v>0</v>
      </c>
      <c r="I18" s="27">
        <f>SUM(I19:I20)</f>
        <v>0</v>
      </c>
      <c r="J18" s="27">
        <f>SUM(J19:J20)</f>
        <v>0</v>
      </c>
      <c r="K18" s="27">
        <f>SUM(K19:K20)</f>
        <v>0</v>
      </c>
      <c r="L18" s="27">
        <f>SUM(L19:L20)</f>
        <v>0</v>
      </c>
      <c r="M18" s="27">
        <f>SUM(M19:M20)</f>
        <v>0</v>
      </c>
      <c r="N18" s="27">
        <f>SUM(N19:N20)</f>
        <v>0</v>
      </c>
      <c r="O18" s="27">
        <f>SUM(O19:O20)</f>
        <v>0</v>
      </c>
      <c r="P18" s="26">
        <f>SUM(P19:P20)</f>
        <v>0</v>
      </c>
      <c r="Q18" s="25">
        <f>SUM(E18:P18)</f>
        <v>0</v>
      </c>
    </row>
    <row r="19" spans="1:18">
      <c r="A19" s="19"/>
      <c r="B19" s="33" t="s">
        <v>16</v>
      </c>
      <c r="C19" s="32">
        <v>0</v>
      </c>
      <c r="D19" s="32">
        <v>0</v>
      </c>
      <c r="E19" s="32">
        <v>0</v>
      </c>
      <c r="F19" s="31">
        <v>0</v>
      </c>
      <c r="G19" s="31">
        <v>0</v>
      </c>
      <c r="H19" s="31">
        <v>0</v>
      </c>
      <c r="I19" s="31">
        <v>0</v>
      </c>
      <c r="J19" s="31">
        <v>0</v>
      </c>
      <c r="K19" s="31">
        <v>0</v>
      </c>
      <c r="L19" s="31">
        <v>0</v>
      </c>
      <c r="M19" s="31">
        <v>0</v>
      </c>
      <c r="N19" s="31">
        <v>0</v>
      </c>
      <c r="O19" s="31">
        <v>0</v>
      </c>
      <c r="P19" s="30">
        <v>0</v>
      </c>
      <c r="Q19" s="21">
        <f>SUM(E19:P19)</f>
        <v>0</v>
      </c>
    </row>
    <row r="20" spans="1:18">
      <c r="A20" s="19"/>
      <c r="B20" s="18" t="s">
        <v>15</v>
      </c>
      <c r="C20" s="32">
        <v>0</v>
      </c>
      <c r="D20" s="32">
        <v>0</v>
      </c>
      <c r="E20" s="32">
        <v>0</v>
      </c>
      <c r="F20" s="31">
        <v>0</v>
      </c>
      <c r="G20" s="31">
        <v>0</v>
      </c>
      <c r="H20" s="31">
        <v>0</v>
      </c>
      <c r="I20" s="31">
        <v>0</v>
      </c>
      <c r="J20" s="31">
        <v>0</v>
      </c>
      <c r="K20" s="31">
        <v>0</v>
      </c>
      <c r="L20" s="31">
        <v>0</v>
      </c>
      <c r="M20" s="31">
        <v>0</v>
      </c>
      <c r="N20" s="31">
        <v>0</v>
      </c>
      <c r="O20" s="31">
        <v>0</v>
      </c>
      <c r="P20" s="30">
        <v>0</v>
      </c>
      <c r="Q20" s="21">
        <f>SUM(E20:P20)</f>
        <v>0</v>
      </c>
    </row>
    <row r="21" spans="1:18" ht="17.25" customHeight="1">
      <c r="A21" s="19"/>
      <c r="B21" s="34" t="s">
        <v>14</v>
      </c>
      <c r="C21" s="28">
        <f>SUM(C22:C25)</f>
        <v>390000</v>
      </c>
      <c r="D21" s="28">
        <f>SUM(D22:D25)</f>
        <v>390000</v>
      </c>
      <c r="E21" s="28">
        <f>SUM(E22:E25)</f>
        <v>15056.46</v>
      </c>
      <c r="F21" s="27">
        <f>SUM(F22:F25)</f>
        <v>20868.07</v>
      </c>
      <c r="G21" s="27">
        <f>SUM(G22:G25)</f>
        <v>9069.4</v>
      </c>
      <c r="H21" s="27">
        <f>SUM(H22:H25)</f>
        <v>20033.91</v>
      </c>
      <c r="I21" s="27">
        <f>SUM(I22:I25)</f>
        <v>29053.239999999998</v>
      </c>
      <c r="J21" s="27">
        <f>SUM(J22:J25)</f>
        <v>40742.990000000005</v>
      </c>
      <c r="K21" s="27">
        <f>SUM(K22:K25)</f>
        <v>350440.53</v>
      </c>
      <c r="L21" s="27">
        <f>SUM(L22:L25)</f>
        <v>17540.34</v>
      </c>
      <c r="M21" s="27">
        <f>SUM(M22:M25)</f>
        <v>17710.86</v>
      </c>
      <c r="N21" s="27">
        <f>SUM(N22:N25)</f>
        <v>20147.13</v>
      </c>
      <c r="O21" s="27">
        <f>SUM(O22:O25)</f>
        <v>1361235.46</v>
      </c>
      <c r="P21" s="26">
        <f>SUM(P22:P25)</f>
        <v>367378.20999999996</v>
      </c>
      <c r="Q21" s="25">
        <f>SUM(E21:P21)</f>
        <v>2269276.6</v>
      </c>
    </row>
    <row r="22" spans="1:18">
      <c r="A22" s="19"/>
      <c r="B22" s="18" t="s">
        <v>13</v>
      </c>
      <c r="C22" s="32"/>
      <c r="D22" s="32"/>
      <c r="E22" s="32">
        <v>0</v>
      </c>
      <c r="F22" s="31">
        <v>0</v>
      </c>
      <c r="G22" s="31">
        <v>0</v>
      </c>
      <c r="H22" s="31">
        <v>0</v>
      </c>
      <c r="I22" s="31">
        <v>0</v>
      </c>
      <c r="J22" s="31">
        <v>0</v>
      </c>
      <c r="K22" s="31">
        <v>0</v>
      </c>
      <c r="L22" s="31">
        <v>0</v>
      </c>
      <c r="M22" s="31">
        <v>0</v>
      </c>
      <c r="N22" s="31">
        <v>0</v>
      </c>
      <c r="O22" s="31">
        <v>0</v>
      </c>
      <c r="P22" s="30">
        <v>0</v>
      </c>
      <c r="Q22" s="21">
        <f>SUM(E22:P22)</f>
        <v>0</v>
      </c>
    </row>
    <row r="23" spans="1:18">
      <c r="A23" s="19"/>
      <c r="B23" s="18" t="s">
        <v>12</v>
      </c>
      <c r="C23" s="32"/>
      <c r="D23" s="32"/>
      <c r="E23" s="32">
        <v>26.97</v>
      </c>
      <c r="F23" s="31">
        <v>0</v>
      </c>
      <c r="G23" s="31">
        <v>0</v>
      </c>
      <c r="H23" s="31">
        <v>0</v>
      </c>
      <c r="I23" s="37">
        <v>-26.97</v>
      </c>
      <c r="J23" s="31">
        <v>0</v>
      </c>
      <c r="K23" s="31">
        <v>0</v>
      </c>
      <c r="L23" s="31">
        <v>0</v>
      </c>
      <c r="M23" s="31">
        <v>0</v>
      </c>
      <c r="N23" s="31"/>
      <c r="O23" s="31"/>
      <c r="P23" s="30">
        <v>54374</v>
      </c>
      <c r="Q23" s="14">
        <f>SUM(E23:P23)</f>
        <v>54374</v>
      </c>
    </row>
    <row r="24" spans="1:18">
      <c r="A24" s="19"/>
      <c r="B24" s="18" t="s">
        <v>11</v>
      </c>
      <c r="C24" s="32">
        <v>0</v>
      </c>
      <c r="D24" s="32">
        <v>0</v>
      </c>
      <c r="E24" s="32">
        <v>12240.78</v>
      </c>
      <c r="F24" s="31">
        <v>11669.38</v>
      </c>
      <c r="G24" s="31">
        <v>9069.4</v>
      </c>
      <c r="H24" s="31">
        <v>20033.91</v>
      </c>
      <c r="I24" s="31">
        <v>18384.88</v>
      </c>
      <c r="J24" s="31">
        <v>21484.16</v>
      </c>
      <c r="K24" s="31">
        <v>14720.58</v>
      </c>
      <c r="L24" s="31">
        <v>17540.34</v>
      </c>
      <c r="M24" s="31">
        <v>17710.86</v>
      </c>
      <c r="N24" s="31">
        <v>20147.13</v>
      </c>
      <c r="O24" s="31">
        <v>21235.46</v>
      </c>
      <c r="P24" s="30">
        <v>19600.87</v>
      </c>
      <c r="Q24" s="14">
        <f>SUM(E24:P24)</f>
        <v>203837.75</v>
      </c>
    </row>
    <row r="25" spans="1:18">
      <c r="A25" s="19"/>
      <c r="B25" s="18" t="s">
        <v>10</v>
      </c>
      <c r="C25" s="32">
        <v>390000</v>
      </c>
      <c r="D25" s="32">
        <v>390000</v>
      </c>
      <c r="E25" s="32">
        <v>2788.71</v>
      </c>
      <c r="F25" s="31">
        <v>9198.69</v>
      </c>
      <c r="G25" s="31">
        <v>0</v>
      </c>
      <c r="H25" s="31">
        <v>0</v>
      </c>
      <c r="I25" s="31">
        <v>10695.33</v>
      </c>
      <c r="J25" s="31">
        <v>19258.830000000002</v>
      </c>
      <c r="K25" s="31">
        <v>335719.95</v>
      </c>
      <c r="L25" s="31">
        <v>0</v>
      </c>
      <c r="M25" s="31">
        <v>0</v>
      </c>
      <c r="N25" s="31">
        <v>0</v>
      </c>
      <c r="O25" s="36">
        <v>1340000</v>
      </c>
      <c r="P25" s="30">
        <f>289250.93+4152.41</f>
        <v>293403.33999999997</v>
      </c>
      <c r="Q25" s="21">
        <f>SUM(E25:P25)</f>
        <v>2011064.85</v>
      </c>
    </row>
    <row r="26" spans="1:18">
      <c r="A26" s="19"/>
      <c r="B26" s="29" t="s">
        <v>9</v>
      </c>
      <c r="C26" s="28">
        <f>C27</f>
        <v>0</v>
      </c>
      <c r="D26" s="28">
        <f>D27</f>
        <v>0</v>
      </c>
      <c r="E26" s="28">
        <f>E27+E29</f>
        <v>0</v>
      </c>
      <c r="F26" s="27">
        <f>F27</f>
        <v>0</v>
      </c>
      <c r="G26" s="27">
        <f>G27</f>
        <v>0</v>
      </c>
      <c r="H26" s="27">
        <f>H27</f>
        <v>0</v>
      </c>
      <c r="I26" s="27">
        <f>I27</f>
        <v>0</v>
      </c>
      <c r="J26" s="27">
        <f>J27</f>
        <v>0</v>
      </c>
      <c r="K26" s="27">
        <f>K27</f>
        <v>0</v>
      </c>
      <c r="L26" s="27">
        <f>L27</f>
        <v>0</v>
      </c>
      <c r="M26" s="27">
        <f>M27</f>
        <v>0</v>
      </c>
      <c r="N26" s="27">
        <f>N27</f>
        <v>0</v>
      </c>
      <c r="O26" s="27">
        <f>O27</f>
        <v>0</v>
      </c>
      <c r="P26" s="26">
        <f>P27</f>
        <v>0</v>
      </c>
      <c r="Q26" s="25">
        <f>SUM(E26:P26)</f>
        <v>0</v>
      </c>
    </row>
    <row r="27" spans="1:18">
      <c r="A27" s="19"/>
      <c r="B27" s="34" t="s">
        <v>8</v>
      </c>
      <c r="C27" s="28">
        <f>C28</f>
        <v>0</v>
      </c>
      <c r="D27" s="28">
        <f>D28</f>
        <v>0</v>
      </c>
      <c r="E27" s="28">
        <f>E28</f>
        <v>0</v>
      </c>
      <c r="F27" s="27">
        <f>F28</f>
        <v>0</v>
      </c>
      <c r="G27" s="27">
        <f>G28</f>
        <v>0</v>
      </c>
      <c r="H27" s="27">
        <f>H28</f>
        <v>0</v>
      </c>
      <c r="I27" s="27">
        <f>I28</f>
        <v>0</v>
      </c>
      <c r="J27" s="27">
        <f>J28</f>
        <v>0</v>
      </c>
      <c r="K27" s="27">
        <f>K28</f>
        <v>0</v>
      </c>
      <c r="L27" s="27">
        <f>L28</f>
        <v>0</v>
      </c>
      <c r="M27" s="27">
        <f>M28</f>
        <v>0</v>
      </c>
      <c r="N27" s="27">
        <f>N28</f>
        <v>0</v>
      </c>
      <c r="O27" s="27">
        <f>O28</f>
        <v>0</v>
      </c>
      <c r="P27" s="26">
        <f>P28</f>
        <v>0</v>
      </c>
      <c r="Q27" s="25">
        <f>SUM(E27:P27)</f>
        <v>0</v>
      </c>
    </row>
    <row r="28" spans="1:18" ht="12" customHeight="1">
      <c r="A28" s="19"/>
      <c r="B28" s="35" t="s">
        <v>7</v>
      </c>
      <c r="C28" s="32"/>
      <c r="D28" s="32"/>
      <c r="E28" s="32">
        <v>0</v>
      </c>
      <c r="F28" s="31">
        <v>0</v>
      </c>
      <c r="G28" s="31"/>
      <c r="H28" s="31"/>
      <c r="I28" s="31"/>
      <c r="J28" s="31"/>
      <c r="K28" s="31"/>
      <c r="L28" s="31"/>
      <c r="M28" s="31"/>
      <c r="N28" s="31"/>
      <c r="O28" s="31"/>
      <c r="P28" s="30"/>
      <c r="Q28" s="21">
        <f>SUM(E28:P28)</f>
        <v>0</v>
      </c>
    </row>
    <row r="29" spans="1:18" ht="12" customHeight="1">
      <c r="A29" s="19"/>
      <c r="B29" s="34" t="s">
        <v>6</v>
      </c>
      <c r="C29" s="28">
        <f>SUM(C30)</f>
        <v>0</v>
      </c>
      <c r="D29" s="28">
        <f>SUM(D30)</f>
        <v>0</v>
      </c>
      <c r="E29" s="28">
        <f>SUM(E30)</f>
        <v>0</v>
      </c>
      <c r="F29" s="27">
        <f>SUM(F30)</f>
        <v>0</v>
      </c>
      <c r="G29" s="27">
        <f>SUM(G30)</f>
        <v>0</v>
      </c>
      <c r="H29" s="27">
        <f>SUM(H30)</f>
        <v>0</v>
      </c>
      <c r="I29" s="27">
        <f>SUM(I30)</f>
        <v>0</v>
      </c>
      <c r="J29" s="27">
        <f>SUM(J30)</f>
        <v>0</v>
      </c>
      <c r="K29" s="27">
        <f>SUM(K30)</f>
        <v>0</v>
      </c>
      <c r="L29" s="27">
        <f>SUM(L30)</f>
        <v>0</v>
      </c>
      <c r="M29" s="27">
        <f>SUM(M30)</f>
        <v>0</v>
      </c>
      <c r="N29" s="27">
        <f>SUM(N30)</f>
        <v>91075.31</v>
      </c>
      <c r="O29" s="27">
        <f>SUM(O30)</f>
        <v>0</v>
      </c>
      <c r="P29" s="27">
        <f>SUM(P30)</f>
        <v>102354</v>
      </c>
      <c r="Q29" s="25">
        <f>SUM(E29:P29)</f>
        <v>193429.31</v>
      </c>
    </row>
    <row r="30" spans="1:18" ht="12" customHeight="1">
      <c r="A30" s="19"/>
      <c r="B30" s="33" t="s">
        <v>5</v>
      </c>
      <c r="C30" s="32">
        <v>0</v>
      </c>
      <c r="D30" s="32">
        <v>0</v>
      </c>
      <c r="E30" s="32">
        <v>0</v>
      </c>
      <c r="F30" s="31">
        <v>0</v>
      </c>
      <c r="G30" s="31">
        <v>0</v>
      </c>
      <c r="H30" s="31">
        <v>0</v>
      </c>
      <c r="I30" s="31">
        <v>0</v>
      </c>
      <c r="J30" s="31">
        <v>0</v>
      </c>
      <c r="K30" s="31">
        <v>0</v>
      </c>
      <c r="L30" s="31">
        <v>0</v>
      </c>
      <c r="M30" s="31">
        <v>0</v>
      </c>
      <c r="N30" s="31">
        <v>91075.31</v>
      </c>
      <c r="O30" s="31">
        <v>0</v>
      </c>
      <c r="P30" s="30">
        <v>102354</v>
      </c>
      <c r="Q30" s="14">
        <f>SUM(E30:P30)</f>
        <v>193429.31</v>
      </c>
    </row>
    <row r="31" spans="1:18" ht="17.25" customHeight="1">
      <c r="A31" s="19"/>
      <c r="B31" s="29" t="s">
        <v>4</v>
      </c>
      <c r="C31" s="28">
        <f>SUM(C32:C34)</f>
        <v>0</v>
      </c>
      <c r="D31" s="28">
        <f>SUM(D32:D34)</f>
        <v>0</v>
      </c>
      <c r="E31" s="28">
        <f>SUM(E32:E34)</f>
        <v>28688979.069999997</v>
      </c>
      <c r="F31" s="27">
        <f>SUM(F32:F34)</f>
        <v>16658962.01</v>
      </c>
      <c r="G31" s="27">
        <f>SUM(G32:G34)</f>
        <v>16663700.050000001</v>
      </c>
      <c r="H31" s="27">
        <f>SUM(H32:H34)</f>
        <v>16688024.48</v>
      </c>
      <c r="I31" s="27">
        <f>SUM(I32:I34)</f>
        <v>16669287.92</v>
      </c>
      <c r="J31" s="27">
        <f>SUM(J32:J34)</f>
        <v>16677911.279999999</v>
      </c>
      <c r="K31" s="27">
        <f>SUM(K32:K34)</f>
        <v>16678791.01</v>
      </c>
      <c r="L31" s="27">
        <f>SUM(L32:L34)</f>
        <v>16683578.189999999</v>
      </c>
      <c r="M31" s="27">
        <f>SUM(M32:M34)</f>
        <v>16680273.25</v>
      </c>
      <c r="N31" s="27">
        <f>SUM(N32:N34)</f>
        <v>20355610.73</v>
      </c>
      <c r="O31" s="27">
        <f>SUM(O32:O34)</f>
        <v>20479515.559999999</v>
      </c>
      <c r="P31" s="26">
        <f>SUM(P32:P34)</f>
        <v>75756071.799999997</v>
      </c>
      <c r="Q31" s="25">
        <f>SUM(Q32:Q34)</f>
        <v>278680705.35000002</v>
      </c>
    </row>
    <row r="32" spans="1:18">
      <c r="A32" s="19"/>
      <c r="B32" s="18" t="s">
        <v>3</v>
      </c>
      <c r="C32" s="24"/>
      <c r="D32" s="24"/>
      <c r="E32" s="24">
        <v>0</v>
      </c>
      <c r="F32" s="23">
        <v>0</v>
      </c>
      <c r="G32" s="23">
        <v>0</v>
      </c>
      <c r="H32" s="23">
        <v>0</v>
      </c>
      <c r="I32" s="23">
        <v>0</v>
      </c>
      <c r="J32" s="23">
        <v>0</v>
      </c>
      <c r="K32" s="23">
        <v>0</v>
      </c>
      <c r="L32" s="23">
        <v>0</v>
      </c>
      <c r="M32" s="23">
        <v>0</v>
      </c>
      <c r="N32" s="23">
        <v>0</v>
      </c>
      <c r="O32" s="23">
        <v>0</v>
      </c>
      <c r="P32" s="22">
        <v>0</v>
      </c>
      <c r="Q32" s="21">
        <f>SUM(E32:P32)</f>
        <v>0</v>
      </c>
      <c r="R32" s="20"/>
    </row>
    <row r="33" spans="1:17">
      <c r="A33" s="19"/>
      <c r="B33" s="18" t="s">
        <v>2</v>
      </c>
      <c r="C33" s="17">
        <v>0</v>
      </c>
      <c r="D33" s="17">
        <v>0</v>
      </c>
      <c r="E33" s="17">
        <v>28591383.329999998</v>
      </c>
      <c r="F33" s="16">
        <v>16591383.33</v>
      </c>
      <c r="G33" s="16">
        <v>16591383.33</v>
      </c>
      <c r="H33" s="16">
        <v>16591383.33</v>
      </c>
      <c r="I33" s="16">
        <v>16591383.33</v>
      </c>
      <c r="J33" s="16">
        <v>16591383.33</v>
      </c>
      <c r="K33" s="16">
        <v>16591383.33</v>
      </c>
      <c r="L33" s="16">
        <v>16591383.33</v>
      </c>
      <c r="M33" s="16">
        <v>16591383.33</v>
      </c>
      <c r="N33" s="16">
        <v>20258050</v>
      </c>
      <c r="O33" s="16">
        <v>20395902.5</v>
      </c>
      <c r="P33" s="15">
        <v>75670414.469999999</v>
      </c>
      <c r="Q33" s="14">
        <f>SUM(E33:P33)</f>
        <v>277646816.94</v>
      </c>
    </row>
    <row r="34" spans="1:17">
      <c r="A34" s="19"/>
      <c r="B34" s="18" t="s">
        <v>1</v>
      </c>
      <c r="C34" s="17">
        <v>0</v>
      </c>
      <c r="D34" s="17">
        <v>0</v>
      </c>
      <c r="E34" s="17">
        <f>97595.74</f>
        <v>97595.74</v>
      </c>
      <c r="F34" s="16">
        <v>67578.679999999993</v>
      </c>
      <c r="G34" s="16">
        <v>72316.72</v>
      </c>
      <c r="H34" s="16">
        <v>96641.15</v>
      </c>
      <c r="I34" s="16">
        <v>77904.59</v>
      </c>
      <c r="J34" s="16">
        <v>86527.95</v>
      </c>
      <c r="K34" s="16">
        <v>87407.679999999993</v>
      </c>
      <c r="L34" s="16">
        <v>92194.86</v>
      </c>
      <c r="M34" s="16">
        <v>88889.919999999998</v>
      </c>
      <c r="N34" s="16">
        <v>97560.73</v>
      </c>
      <c r="O34" s="16">
        <v>83613.06</v>
      </c>
      <c r="P34" s="15">
        <v>85657.33</v>
      </c>
      <c r="Q34" s="14">
        <f>SUM(E34:P34)</f>
        <v>1033888.41</v>
      </c>
    </row>
    <row r="35" spans="1:17" ht="13.5" thickBot="1">
      <c r="A35" s="13"/>
      <c r="B35" s="12"/>
      <c r="C35" s="11"/>
      <c r="D35" s="10"/>
      <c r="E35" s="9"/>
      <c r="F35" s="8"/>
      <c r="G35" s="8"/>
      <c r="H35" s="8"/>
      <c r="I35" s="8"/>
      <c r="J35" s="8"/>
      <c r="K35" s="8"/>
      <c r="L35" s="8"/>
      <c r="M35" s="8"/>
      <c r="N35" s="8"/>
      <c r="O35" s="8"/>
      <c r="P35" s="7"/>
      <c r="Q35" s="6"/>
    </row>
    <row r="36" spans="1:17">
      <c r="A36" s="2"/>
      <c r="B36" s="5" t="s">
        <v>0</v>
      </c>
      <c r="C36" s="5"/>
      <c r="D36" s="5"/>
      <c r="E36" s="2"/>
      <c r="F36" s="4"/>
      <c r="G36" s="4"/>
      <c r="H36" s="1"/>
      <c r="J36" s="1"/>
      <c r="K36" s="1"/>
      <c r="L36" s="1"/>
      <c r="M36" s="1"/>
      <c r="Q36" s="1"/>
    </row>
    <row r="37" spans="1:17">
      <c r="A37" s="2"/>
      <c r="B37" s="2"/>
      <c r="C37" s="2"/>
      <c r="D37" s="2"/>
      <c r="E37" s="3"/>
      <c r="F37" s="2"/>
      <c r="G37" s="2"/>
      <c r="K37" s="1"/>
      <c r="M37" s="1"/>
      <c r="N37" s="1"/>
      <c r="O37" s="1"/>
      <c r="P37" s="1"/>
      <c r="Q37" s="1"/>
    </row>
  </sheetData>
  <mergeCells count="5">
    <mergeCell ref="A5:B7"/>
    <mergeCell ref="E5:Q5"/>
    <mergeCell ref="E6:Q6"/>
    <mergeCell ref="C5:C7"/>
    <mergeCell ref="D5:D7"/>
  </mergeCells>
  <printOptions horizontalCentered="1"/>
  <pageMargins left="0.23622047244094491" right="0.19685039370078741" top="1.3218749999999999" bottom="0.39370078740157483" header="0.51181102362204722" footer="0.51181102362204722"/>
  <pageSetup paperSize="9" scale="54" orientation="landscape" horizontalDpi="4294967293" verticalDpi="4294967293" r:id="rId1"/>
  <headerFooter alignWithMargins="0">
    <oddHeader>&amp;C&amp;G</oddHeader>
  </headerFooter>
  <legacy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1-DemonstReceita-21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ricardo.melo</dc:creator>
  <cp:lastModifiedBy>ricardo.melo</cp:lastModifiedBy>
  <dcterms:created xsi:type="dcterms:W3CDTF">2023-09-22T03:40:40Z</dcterms:created>
  <dcterms:modified xsi:type="dcterms:W3CDTF">2023-09-22T03:41:10Z</dcterms:modified>
</cp:coreProperties>
</file>